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75" windowHeight="115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<sst xmlns="http://schemas.openxmlformats.org/spreadsheetml/2006/main" count="31" uniqueCount="31">
  <si>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Contents</t>
  </si>
  <si>
    <t>usablestats.com</t>
  </si>
  <si>
    <t>1-Sample Z-test (Known Population Standard Deviation)</t>
  </si>
  <si>
    <t>Compare a sample mean to a test-mean with a confidence interval and p-value, using a known population standard deviation (e.g IQ scores, Standardized tests)</t>
  </si>
  <si>
    <r>
      <t xml:space="preserve">* </t>
    </r>
    <r>
      <rPr>
        <i/>
        <sz val="10"/>
        <rFont val="Arial"/>
        <family val="2"/>
      </rPr>
      <t>Required Fields</t>
    </r>
  </si>
  <si>
    <t>Input</t>
  </si>
  <si>
    <t>Results</t>
  </si>
  <si>
    <t>CI's Do not EDIT</t>
  </si>
  <si>
    <r>
      <t>Sample Mean</t>
    </r>
    <r>
      <rPr>
        <sz val="10"/>
        <color indexed="10"/>
        <rFont val="Arial"/>
        <family val="2"/>
      </rPr>
      <t>*</t>
    </r>
  </si>
  <si>
    <t>Difference</t>
  </si>
  <si>
    <r>
      <t>Population Standard Deviation</t>
    </r>
    <r>
      <rPr>
        <sz val="10"/>
        <color indexed="10"/>
        <rFont val="Arial"/>
        <family val="2"/>
      </rPr>
      <t>*</t>
    </r>
  </si>
  <si>
    <r>
      <t>Sample Size</t>
    </r>
    <r>
      <rPr>
        <sz val="10"/>
        <color indexed="10"/>
        <rFont val="Arial"/>
        <family val="2"/>
      </rPr>
      <t>*</t>
    </r>
  </si>
  <si>
    <t>p-values</t>
  </si>
  <si>
    <r>
      <t xml:space="preserve">Test Mean </t>
    </r>
    <r>
      <rPr>
        <sz val="10"/>
        <color indexed="10"/>
        <rFont val="Arial"/>
        <family val="2"/>
      </rPr>
      <t>*</t>
    </r>
  </si>
  <si>
    <t>Mean = Test Mean</t>
  </si>
  <si>
    <t>Mean &gt;Test Mean</t>
  </si>
  <si>
    <t>Confidence Level</t>
  </si>
  <si>
    <t>Mean &lt; Test Mean</t>
  </si>
  <si>
    <t>Low</t>
  </si>
  <si>
    <t>High</t>
  </si>
  <si>
    <t>Confidence Interval</t>
  </si>
  <si>
    <t xml:space="preserve"> Do not EDIT</t>
  </si>
  <si>
    <t>Calculations</t>
  </si>
  <si>
    <t>alpha</t>
  </si>
  <si>
    <t>SEM</t>
  </si>
  <si>
    <t>Test Statistic</t>
  </si>
  <si>
    <t>1-Tailed p-values</t>
  </si>
  <si>
    <t>2-tailed</t>
  </si>
  <si>
    <t>Z-critical value</t>
  </si>
  <si>
    <t>Margin of Error</t>
  </si>
  <si>
    <t>Copyright © 2004-2009 Measuring Usability 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</si>
</sst>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  <numFmt numFmtId="166" formatCode="0.00000"/>
    <numFmt numFmtId="167" formatCode="0.000"/>
    <numFmt numFmtId="168" formatCode="_(* #,##0.000000_);_(* \(#,##0.000000\);_(* &quot;-&quot;??_);_(@_)"/>
    <numFmt numFmtId="169" formatCode="_(* #,##0.00000_);_(* \(#,##0.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0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20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 horizontal="centerContinuous"/>
    </xf>
    <xf numFmtId="0" fontId="26" fillId="0" borderId="0" xfId="0" applyFont="1" applyAlignment="1">
      <alignment/>
    </xf>
    <xf numFmtId="0" fontId="0" fillId="35" borderId="0" xfId="0" applyFill="1" applyAlignment="1">
      <alignment horizontal="right"/>
    </xf>
    <xf numFmtId="2" fontId="27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9" fontId="0" fillId="35" borderId="0" xfId="58" applyFont="1" applyFill="1" applyAlignment="1">
      <alignment/>
    </xf>
    <xf numFmtId="0" fontId="0" fillId="35" borderId="10" xfId="0" applyFill="1" applyBorder="1" applyAlignment="1">
      <alignment/>
    </xf>
    <xf numFmtId="0" fontId="26" fillId="35" borderId="0" xfId="0" applyFont="1" applyFill="1" applyAlignment="1">
      <alignment horizontal="right"/>
    </xf>
    <xf numFmtId="164" fontId="0" fillId="35" borderId="0" xfId="42" applyNumberFormat="1" applyFont="1" applyFill="1" applyAlignment="1">
      <alignment/>
    </xf>
    <xf numFmtId="165" fontId="0" fillId="35" borderId="0" xfId="42" applyNumberFormat="1" applyFont="1" applyFill="1" applyAlignment="1">
      <alignment/>
    </xf>
    <xf numFmtId="0" fontId="26" fillId="35" borderId="0" xfId="0" applyFont="1" applyFill="1" applyAlignment="1">
      <alignment horizontal="center"/>
    </xf>
    <xf numFmtId="166" fontId="26" fillId="35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centerContinuous"/>
    </xf>
    <xf numFmtId="0" fontId="29" fillId="35" borderId="0" xfId="0" applyFont="1" applyFill="1" applyAlignment="1">
      <alignment/>
    </xf>
    <xf numFmtId="167" fontId="29" fillId="35" borderId="0" xfId="0" applyNumberFormat="1" applyFont="1" applyFill="1" applyAlignment="1">
      <alignment/>
    </xf>
    <xf numFmtId="0" fontId="29" fillId="0" borderId="0" xfId="0" applyFont="1" applyAlignment="1">
      <alignment/>
    </xf>
    <xf numFmtId="168" fontId="29" fillId="0" borderId="0" xfId="0" applyNumberFormat="1" applyFont="1" applyAlignment="1">
      <alignment/>
    </xf>
    <xf numFmtId="169" fontId="29" fillId="35" borderId="0" xfId="42" applyNumberFormat="1" applyFont="1" applyFill="1" applyAlignment="1">
      <alignment/>
    </xf>
    <xf numFmtId="169" fontId="29" fillId="35" borderId="0" xfId="0" applyNumberFormat="1" applyFont="1" applyFill="1" applyAlignment="1">
      <alignment/>
    </xf>
    <xf numFmtId="0" fontId="30" fillId="34" borderId="0" xfId="52" applyFont="1" applyFill="1" applyAlignment="1" applyProtection="1">
      <alignment/>
      <protection/>
    </xf>
    <xf numFmtId="0" fontId="31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uro\AppData\Roaming\Microsoft\Excel\StatsPowerPack_adminEdition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Chi-Square Goodness of Fit"/>
      <sheetName val="Chi-Square Independence"/>
      <sheetName val="1Proportion"/>
      <sheetName val="2 Proportion"/>
      <sheetName val="CI Proportion"/>
      <sheetName val="CI Continuous Summary"/>
      <sheetName val="CI Continuous Data"/>
      <sheetName val="CI Pop. SD Known"/>
      <sheetName val="Sample Size for Margin"/>
      <sheetName val="Sample Size Margin Proportion"/>
      <sheetName val="Sample Size Power 1-Proportion"/>
      <sheetName val="1 sample t Summary"/>
      <sheetName val="1 sample t Data"/>
      <sheetName val="1 Sampe Z Summary"/>
      <sheetName val="Paired t Data"/>
      <sheetName val="2 Sample t Data"/>
      <sheetName val="2-Sample t Summary"/>
      <sheetName val="2-Sample Z"/>
      <sheetName val="Z-score Mean"/>
      <sheetName val="Z-Score Point"/>
      <sheetName val="Z-Score from Percent"/>
      <sheetName val="Percent from Z-Score"/>
      <sheetName val="Compare Variances"/>
      <sheetName val="Sample Sd to Pop Sd"/>
      <sheetName val="ANOVA Data"/>
      <sheetName val="ANOVA Summary"/>
      <sheetName val="percent to t-score"/>
      <sheetName val="2 Variances"/>
      <sheetName val="Random Variable"/>
      <sheetName val="percent to z-score"/>
    </sheetNames>
    <sheetDataSet>
      <sheetData sheetId="15">
        <row r="9">
          <cell r="C9">
            <v>57.7</v>
          </cell>
        </row>
        <row r="29">
          <cell r="C29">
            <v>2.7718076486993555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6.421875" style="0" customWidth="1"/>
    <col min="3" max="3" width="12.421875" style="0" bestFit="1" customWidth="1"/>
    <col min="6" max="6" width="26.140625" style="0" customWidth="1"/>
    <col min="7" max="7" width="10.421875" style="0" customWidth="1"/>
    <col min="12" max="12" width="9.140625" style="0" hidden="1" customWidth="1"/>
    <col min="13" max="13" width="10.7109375" style="0" hidden="1" customWidth="1"/>
    <col min="14" max="15" width="9.140625" style="0" hidden="1" customWidth="1"/>
  </cols>
  <sheetData>
    <row r="1" spans="1:21" ht="1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 t="s">
        <v>1</v>
      </c>
      <c r="U1" s="2"/>
    </row>
    <row r="2" spans="1:21" ht="5.25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4"/>
    </row>
    <row r="3" spans="1:21" ht="15">
      <c r="A3" s="5" t="s">
        <v>2</v>
      </c>
      <c r="B3" s="6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>
      <c r="A4" s="7" t="s">
        <v>3</v>
      </c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12" ht="15">
      <c r="A5" s="8" t="s">
        <v>4</v>
      </c>
      <c r="B5" s="6"/>
      <c r="C5" s="8"/>
      <c r="D5" s="8"/>
      <c r="E5" s="8"/>
      <c r="F5" s="6"/>
      <c r="G5" s="6"/>
      <c r="H5" s="6"/>
      <c r="I5" s="6"/>
      <c r="J5" s="6"/>
      <c r="K5" s="6"/>
      <c r="L5" s="6"/>
    </row>
    <row r="7" ht="15">
      <c r="B7" s="9"/>
    </row>
    <row r="8" spans="2:15" ht="15">
      <c r="B8" s="10" t="s">
        <v>5</v>
      </c>
      <c r="C8" s="10"/>
      <c r="D8" s="10"/>
      <c r="F8" s="10" t="s">
        <v>6</v>
      </c>
      <c r="G8" s="10"/>
      <c r="H8" s="10"/>
      <c r="L8" s="6" t="s">
        <v>7</v>
      </c>
      <c r="M8" s="6"/>
      <c r="N8" s="6"/>
      <c r="O8" s="6"/>
    </row>
    <row r="9" spans="2:15" ht="15">
      <c r="B9" s="6" t="s">
        <v>8</v>
      </c>
      <c r="C9" s="6">
        <v>57.7</v>
      </c>
      <c r="D9" s="6"/>
      <c r="E9" s="11"/>
      <c r="F9" s="12" t="s">
        <v>9</v>
      </c>
      <c r="G9" s="13">
        <f>C9-C12</f>
        <v>-2.299999999999997</v>
      </c>
      <c r="H9" s="14"/>
      <c r="I9" s="11"/>
      <c r="J9" s="11"/>
      <c r="K9" s="11"/>
      <c r="L9" s="6">
        <v>1</v>
      </c>
      <c r="M9" s="15">
        <v>0.8</v>
      </c>
      <c r="N9" s="6">
        <v>4</v>
      </c>
      <c r="O9">
        <v>2</v>
      </c>
    </row>
    <row r="10" spans="2:14" ht="15">
      <c r="B10" s="6" t="s">
        <v>10</v>
      </c>
      <c r="C10" s="6">
        <v>10</v>
      </c>
      <c r="D10" s="6"/>
      <c r="E10" s="11"/>
      <c r="F10" s="6"/>
      <c r="G10" s="6"/>
      <c r="H10" s="14"/>
      <c r="I10" s="11"/>
      <c r="J10" s="11"/>
      <c r="K10" s="11"/>
      <c r="L10" s="6">
        <v>2</v>
      </c>
      <c r="M10" s="15">
        <v>0.85</v>
      </c>
      <c r="N10" s="6"/>
    </row>
    <row r="11" spans="2:15" ht="15">
      <c r="B11" s="6" t="s">
        <v>11</v>
      </c>
      <c r="C11" s="6">
        <v>50</v>
      </c>
      <c r="D11" s="6"/>
      <c r="E11" s="11"/>
      <c r="G11" s="14" t="s">
        <v>12</v>
      </c>
      <c r="H11" s="14"/>
      <c r="I11" s="11"/>
      <c r="J11" s="11"/>
      <c r="K11" s="11"/>
      <c r="L11" s="6">
        <v>3</v>
      </c>
      <c r="M11" s="15">
        <v>0.9</v>
      </c>
      <c r="N11" s="16">
        <f>VLOOKUP(N9,L9:M13,2)</f>
        <v>0.95</v>
      </c>
      <c r="O11" s="6"/>
    </row>
    <row r="12" spans="2:15" ht="15">
      <c r="B12" s="6" t="s">
        <v>13</v>
      </c>
      <c r="C12" s="6">
        <v>60</v>
      </c>
      <c r="D12" s="6"/>
      <c r="E12" s="11"/>
      <c r="F12" s="17" t="s">
        <v>14</v>
      </c>
      <c r="G12" s="18">
        <f>C26</f>
        <v>0.10387615706308528</v>
      </c>
      <c r="H12" s="6"/>
      <c r="I12" s="11"/>
      <c r="J12" s="11"/>
      <c r="K12" s="11"/>
      <c r="L12" s="6">
        <v>4</v>
      </c>
      <c r="M12" s="15">
        <v>0.95</v>
      </c>
      <c r="N12" s="6"/>
      <c r="O12" s="6"/>
    </row>
    <row r="13" spans="4:15" ht="15">
      <c r="D13" s="6"/>
      <c r="F13" s="17" t="s">
        <v>15</v>
      </c>
      <c r="G13" s="18">
        <f>IF(C9&gt;C12,C25,B25)</f>
        <v>0.05193807853154264</v>
      </c>
      <c r="H13" s="14"/>
      <c r="L13" s="6">
        <v>5</v>
      </c>
      <c r="M13" s="15">
        <v>0.99</v>
      </c>
      <c r="N13" s="6"/>
      <c r="O13" s="6"/>
    </row>
    <row r="14" spans="2:15" ht="15">
      <c r="B14" s="6" t="s">
        <v>16</v>
      </c>
      <c r="C14" s="6"/>
      <c r="D14" s="6"/>
      <c r="F14" s="17" t="s">
        <v>17</v>
      </c>
      <c r="G14" s="18">
        <f>1-G13</f>
        <v>0.9480619214684574</v>
      </c>
      <c r="H14" s="19"/>
      <c r="L14" s="6"/>
      <c r="M14" s="15"/>
      <c r="N14" s="6"/>
      <c r="O14" s="6"/>
    </row>
    <row r="15" spans="2:8" ht="15">
      <c r="B15" s="6"/>
      <c r="C15" s="6"/>
      <c r="D15" s="6"/>
      <c r="F15" s="6"/>
      <c r="G15" s="6"/>
      <c r="H15" s="6"/>
    </row>
    <row r="16" spans="6:8" ht="15">
      <c r="F16" s="7"/>
      <c r="G16" s="20" t="s">
        <v>18</v>
      </c>
      <c r="H16" s="20" t="s">
        <v>19</v>
      </c>
    </row>
    <row r="17" spans="6:12" ht="15">
      <c r="F17" s="17" t="s">
        <v>20</v>
      </c>
      <c r="G17" s="21">
        <f>C9-C29</f>
        <v>54.928192351300645</v>
      </c>
      <c r="H17" s="21">
        <f>C9+C29</f>
        <v>60.47180764869936</v>
      </c>
      <c r="L17" t="s">
        <v>21</v>
      </c>
    </row>
    <row r="18" spans="2:8" ht="15">
      <c r="B18" s="22" t="s">
        <v>22</v>
      </c>
      <c r="C18" s="22"/>
      <c r="D18" s="22"/>
      <c r="F18" s="6"/>
      <c r="G18" s="6"/>
      <c r="H18" s="6"/>
    </row>
    <row r="19" spans="2:4" ht="15">
      <c r="B19" s="23"/>
      <c r="C19" s="23"/>
      <c r="D19" s="23"/>
    </row>
    <row r="20" spans="2:4" ht="15">
      <c r="B20" s="23" t="s">
        <v>23</v>
      </c>
      <c r="C20" s="23">
        <f>1-N11</f>
        <v>0.050000000000000044</v>
      </c>
      <c r="D20" s="23"/>
    </row>
    <row r="21" spans="2:4" ht="15">
      <c r="B21" s="23" t="s">
        <v>24</v>
      </c>
      <c r="C21" s="23">
        <f>C10/SQRT(C11)</f>
        <v>1.414213562373095</v>
      </c>
      <c r="D21" s="23"/>
    </row>
    <row r="22" spans="2:4" ht="15">
      <c r="B22" s="23" t="s">
        <v>25</v>
      </c>
      <c r="C22" s="24">
        <f>G9/C21</f>
        <v>-1.6263455967290574</v>
      </c>
      <c r="D22" s="23"/>
    </row>
    <row r="23" spans="2:4" ht="15">
      <c r="B23" s="23"/>
      <c r="C23" s="23"/>
      <c r="D23" s="23"/>
    </row>
    <row r="24" spans="2:4" ht="15">
      <c r="B24" s="23" t="s">
        <v>26</v>
      </c>
      <c r="C24" s="25"/>
      <c r="D24" s="23"/>
    </row>
    <row r="25" spans="2:4" ht="15">
      <c r="B25" s="26">
        <f>1-C25</f>
        <v>0.05193807853154264</v>
      </c>
      <c r="C25" s="27">
        <f>NORMSDIST(ABS(C22))</f>
        <v>0.9480619214684574</v>
      </c>
      <c r="D25" s="23"/>
    </row>
    <row r="26" spans="2:4" ht="15">
      <c r="B26" s="23" t="s">
        <v>27</v>
      </c>
      <c r="C26" s="28">
        <f>NORMSDIST(C22)*2</f>
        <v>0.10387615706308528</v>
      </c>
      <c r="D26" s="23"/>
    </row>
    <row r="27" spans="2:4" ht="15">
      <c r="B27" s="23"/>
      <c r="C27" s="23"/>
      <c r="D27" s="23"/>
    </row>
    <row r="28" spans="2:4" ht="15">
      <c r="B28" s="23" t="s">
        <v>28</v>
      </c>
      <c r="C28" s="23">
        <f>NORMSINV(1-C20/2)</f>
        <v>1.959963984540054</v>
      </c>
      <c r="D28" s="23"/>
    </row>
    <row r="29" spans="2:4" ht="15">
      <c r="B29" s="23" t="s">
        <v>29</v>
      </c>
      <c r="C29" s="23">
        <f>C21*C28</f>
        <v>2.7718076486993555</v>
      </c>
      <c r="D29" s="23"/>
    </row>
    <row r="30" spans="2:4" ht="15">
      <c r="B30" s="29" t="s">
        <v>30</v>
      </c>
      <c r="C30" s="30"/>
      <c r="D30" s="30"/>
    </row>
  </sheetData>
  <sheetProtection/>
  <hyperlinks>
    <hyperlink ref="T1" r:id="rId1" display="usablestats.com"/>
    <hyperlink ref="A1" location="'Table of Contents'!A1" display="Contents"/>
    <hyperlink ref="B30" r:id="rId2" display="Copyright © 2008 Measuring Usability LLC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jsauro</dc:creator>
  <cp:keywords/>
  <dc:description/>
  <cp:lastModifiedBy>jsauro</cp:lastModifiedBy>
  <dcterms:created xsi:type="dcterms:W3CDTF">2012-04-29T15:25:59Z</dcterms:created>
  <dcterms:modified xsi:type="dcterms:W3CDTF">2012-04-29T15:26:40Z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