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<sst xmlns="http://schemas.openxmlformats.org/spreadsheetml/2006/main" count="55" uniqueCount="35">
  <si>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Chi-Square Test of Independence</t>
  </si>
  <si>
    <r>
      <t>Input</t>
    </r>
    <r>
      <rPr>
        <b/>
        <sz val="10"/>
        <color indexed="10"/>
        <rFont val="Arial"/>
        <family val="2"/>
      </rPr>
      <t>*</t>
    </r>
  </si>
  <si>
    <t>Results</t>
  </si>
  <si>
    <t>Column Labels</t>
  </si>
  <si>
    <t>Chi-Square</t>
  </si>
  <si>
    <t>Row Labels</t>
  </si>
  <si>
    <t>Owners</t>
  </si>
  <si>
    <t>Non-Owners</t>
  </si>
  <si>
    <t>C</t>
  </si>
  <si>
    <t>D</t>
  </si>
  <si>
    <t>F</t>
  </si>
  <si>
    <t>Row Totals</t>
  </si>
  <si>
    <t>p-value</t>
  </si>
  <si>
    <t>Some school</t>
  </si>
  <si>
    <t>Degrees of Freedom</t>
  </si>
  <si>
    <t>High school graduate</t>
  </si>
  <si>
    <t>Some college</t>
  </si>
  <si>
    <t>If the p-value is less than .05 then there is an association.</t>
  </si>
  <si>
    <t>College graduate</t>
  </si>
  <si>
    <t>Master’s or Phd</t>
  </si>
  <si>
    <t>Calculations</t>
  </si>
  <si>
    <t>Proportions (not used in calcs, just to see)</t>
  </si>
  <si>
    <t>Row 1</t>
  </si>
  <si>
    <t>Col Total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</si>
  <si>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</si>
  <si>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</si>
  <si>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</si>
  <si>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</si>
  <si>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</si>
  <si>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</si>
  <si>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</si>
  <si>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</si>
  <si>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</si>
  <si>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Expected Values</t>
  </si>
  <si>
    <t>(O-E)^2/E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</si>
</sst>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0"/>
    </font>
    <font>
      <sz val="12"/>
      <name val="Times New Roman"/>
      <family val="1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19" applyFont="1" applyFill="1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4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3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3" borderId="0" xfId="0" applyFont="1" applyFill="1" applyAlignment="1">
      <alignment horizontal="right"/>
    </xf>
    <xf numFmtId="164" fontId="0" fillId="3" borderId="0" xfId="15" applyNumberFormat="1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0" fontId="10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11" fillId="3" borderId="0" xfId="0" applyFont="1" applyFill="1" applyAlignment="1">
      <alignment/>
    </xf>
    <xf numFmtId="0" fontId="8" fillId="3" borderId="0" xfId="0" applyFont="1" applyFill="1" applyAlignment="1">
      <alignment/>
    </xf>
    <xf numFmtId="2" fontId="0" fillId="0" borderId="0" xfId="0" applyNumberFormat="1" applyAlignment="1">
      <alignment/>
    </xf>
    <xf numFmtId="2" fontId="8" fillId="3" borderId="0" xfId="0" applyNumberFormat="1" applyFont="1" applyFill="1" applyAlignment="1">
      <alignment/>
    </xf>
    <xf numFmtId="2" fontId="8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4.140625" style="0" customWidth="1"/>
    <col min="2" max="2" width="17.28125" style="0" customWidth="1"/>
    <col min="4" max="4" width="11.8515625" style="0" customWidth="1"/>
    <col min="7" max="7" width="10.140625" style="0" customWidth="1"/>
    <col min="8" max="8" width="6.140625" style="0" customWidth="1"/>
    <col min="11" max="11" width="12.421875" style="0" customWidth="1"/>
    <col min="13" max="13" width="16.421875" style="0" customWidth="1"/>
    <col min="14" max="14" width="21.7109375" style="0" customWidth="1"/>
  </cols>
  <sheetData>
    <row r="1" spans="1:20" ht="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2"/>
    </row>
    <row r="2" spans="1:20" ht="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1" ht="12.75">
      <c r="A4" s="6"/>
      <c r="B4" s="4"/>
      <c r="C4" s="4"/>
      <c r="D4" s="4"/>
      <c r="E4" s="4"/>
      <c r="F4" s="4"/>
      <c r="G4" s="4"/>
      <c r="H4" s="4"/>
      <c r="I4" s="4"/>
      <c r="J4" s="4"/>
      <c r="K4" s="4"/>
    </row>
    <row r="7" spans="2:15" ht="12.75">
      <c r="B7" s="7" t="s">
        <v>1</v>
      </c>
      <c r="C7" s="7"/>
      <c r="D7" s="7"/>
      <c r="E7" s="7"/>
      <c r="F7" s="7"/>
      <c r="G7" s="7"/>
      <c r="J7" s="7" t="s">
        <v>2</v>
      </c>
      <c r="K7" s="7"/>
      <c r="L7" s="7"/>
      <c r="M7" s="7"/>
      <c r="N7" s="7"/>
      <c r="O7" s="7"/>
    </row>
    <row r="8" spans="3:15" ht="12.75">
      <c r="C8" s="8" t="s">
        <v>3</v>
      </c>
      <c r="D8" s="8"/>
      <c r="E8" s="8"/>
      <c r="F8" s="8"/>
      <c r="G8" s="8"/>
      <c r="H8" s="9"/>
      <c r="J8" s="4"/>
      <c r="K8" s="10" t="s">
        <v>4</v>
      </c>
      <c r="L8" s="4"/>
      <c r="M8" s="4">
        <f>SUM(K45:O54)</f>
        <v>6.539592933947772</v>
      </c>
      <c r="N8" s="4"/>
      <c r="O8" s="4"/>
    </row>
    <row r="9" spans="2:15" ht="15.75">
      <c r="B9" s="11" t="s">
        <v>5</v>
      </c>
      <c r="C9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9" t="s">
        <v>11</v>
      </c>
      <c r="J9" s="4"/>
      <c r="K9" s="13" t="s">
        <v>12</v>
      </c>
      <c r="L9" s="4"/>
      <c r="M9" s="14">
        <f>CHIDIST(M8,M10)</f>
        <v>0.16231274070335977</v>
      </c>
      <c r="N9" s="4"/>
      <c r="O9" s="4"/>
    </row>
    <row r="10" spans="1:15" ht="12.75">
      <c r="A10">
        <v>1</v>
      </c>
      <c r="B10" s="15" t="s">
        <v>13</v>
      </c>
      <c r="C10" s="15">
        <v>5</v>
      </c>
      <c r="D10" s="15">
        <v>17</v>
      </c>
      <c r="E10" s="15"/>
      <c r="F10" s="15"/>
      <c r="G10" s="15"/>
      <c r="H10" s="16">
        <f aca="true" t="shared" si="0" ref="H10:H19">IF(C10&lt;&gt;"",SUM(C10:G10),"")</f>
        <v>22</v>
      </c>
      <c r="I10" s="17"/>
      <c r="J10" s="4"/>
      <c r="K10" s="4" t="s">
        <v>14</v>
      </c>
      <c r="L10" s="18"/>
      <c r="M10" s="4">
        <f>(COUNT(C20:G20)-1)*(COUNT(H10:H19)-1)</f>
        <v>4</v>
      </c>
      <c r="N10" s="4"/>
      <c r="O10" s="4"/>
    </row>
    <row r="11" spans="1:15" ht="12.75">
      <c r="A11">
        <v>2</v>
      </c>
      <c r="B11" s="15" t="s">
        <v>15</v>
      </c>
      <c r="C11" s="15">
        <v>30</v>
      </c>
      <c r="D11" s="15">
        <v>25</v>
      </c>
      <c r="E11" s="15"/>
      <c r="F11" s="15"/>
      <c r="G11" s="15"/>
      <c r="H11" s="16">
        <f t="shared" si="0"/>
        <v>55</v>
      </c>
      <c r="I11" s="17"/>
      <c r="J11" s="4"/>
      <c r="K11" s="4"/>
      <c r="L11" s="4"/>
      <c r="M11" s="4"/>
      <c r="N11" s="4"/>
      <c r="O11" s="4"/>
    </row>
    <row r="12" spans="1:15" ht="12.75">
      <c r="A12">
        <v>3</v>
      </c>
      <c r="B12" s="15" t="s">
        <v>16</v>
      </c>
      <c r="C12" s="15">
        <v>10</v>
      </c>
      <c r="D12" s="15">
        <v>11</v>
      </c>
      <c r="H12" s="16">
        <f t="shared" si="0"/>
        <v>21</v>
      </c>
      <c r="I12" s="17"/>
      <c r="J12" s="4"/>
      <c r="K12" s="5" t="s">
        <v>17</v>
      </c>
      <c r="L12" s="4"/>
      <c r="M12" s="4"/>
      <c r="N12" s="4"/>
      <c r="O12" s="4"/>
    </row>
    <row r="13" spans="1:15" ht="12.75">
      <c r="A13">
        <v>4</v>
      </c>
      <c r="B13" s="15" t="s">
        <v>18</v>
      </c>
      <c r="C13" s="15">
        <v>12</v>
      </c>
      <c r="D13" s="15">
        <v>15</v>
      </c>
      <c r="H13" s="16">
        <f t="shared" si="0"/>
        <v>27</v>
      </c>
      <c r="I13" s="17"/>
      <c r="J13" s="4"/>
      <c r="K13" s="4"/>
      <c r="L13" s="4"/>
      <c r="M13" s="4"/>
      <c r="N13" s="4"/>
      <c r="O13" s="4"/>
    </row>
    <row r="14" spans="1:15" ht="12.75">
      <c r="A14">
        <v>5</v>
      </c>
      <c r="B14" s="15" t="s">
        <v>19</v>
      </c>
      <c r="C14" s="15">
        <v>5</v>
      </c>
      <c r="D14" s="15">
        <v>7</v>
      </c>
      <c r="H14" s="16">
        <f t="shared" si="0"/>
        <v>12</v>
      </c>
      <c r="I14" s="17"/>
      <c r="J14" s="4"/>
      <c r="K14" s="4"/>
      <c r="L14" s="4"/>
      <c r="M14" s="4"/>
      <c r="N14" s="4"/>
      <c r="O14" s="4"/>
    </row>
    <row r="15" spans="1:15" ht="12.75">
      <c r="A15">
        <v>6</v>
      </c>
      <c r="B15" s="15"/>
      <c r="C15" s="15"/>
      <c r="D15" s="15"/>
      <c r="H15" s="16">
        <f t="shared" si="0"/>
      </c>
      <c r="I15" s="17"/>
      <c r="J15" s="4"/>
      <c r="K15" s="4"/>
      <c r="L15" s="4"/>
      <c r="M15" s="4"/>
      <c r="N15" s="4"/>
      <c r="O15" s="4"/>
    </row>
    <row r="16" spans="1:15" ht="12.75">
      <c r="A16">
        <v>7</v>
      </c>
      <c r="B16" s="15"/>
      <c r="C16" s="15"/>
      <c r="D16" s="15"/>
      <c r="H16" s="16">
        <f t="shared" si="0"/>
      </c>
      <c r="J16" s="4"/>
      <c r="K16" s="4"/>
      <c r="L16" s="4"/>
      <c r="M16" s="4"/>
      <c r="N16" s="4"/>
      <c r="O16" s="4"/>
    </row>
    <row r="17" spans="1:15" ht="12.75">
      <c r="A17">
        <v>8</v>
      </c>
      <c r="H17" s="16">
        <f t="shared" si="0"/>
      </c>
      <c r="J17" s="19" t="s">
        <v>20</v>
      </c>
      <c r="K17" s="20"/>
      <c r="L17" s="20"/>
      <c r="M17" s="20"/>
      <c r="N17" s="20"/>
      <c r="O17" s="20"/>
    </row>
    <row r="18" spans="1:14" ht="12.75">
      <c r="A18">
        <v>9</v>
      </c>
      <c r="H18" s="16">
        <f t="shared" si="0"/>
      </c>
      <c r="J18" s="21" t="s">
        <v>21</v>
      </c>
      <c r="K18" s="22"/>
      <c r="L18" s="22"/>
      <c r="M18" s="22"/>
      <c r="N18" s="22"/>
    </row>
    <row r="19" spans="1:15" ht="12.75">
      <c r="A19">
        <v>10</v>
      </c>
      <c r="F19" s="23"/>
      <c r="G19" s="23"/>
      <c r="H19" s="16">
        <f t="shared" si="0"/>
      </c>
      <c r="J19" s="22" t="s">
        <v>22</v>
      </c>
      <c r="K19" s="24">
        <f>IF(C10&lt;&gt;"",C10/C$20,"")</f>
        <v>0.08064516129032258</v>
      </c>
      <c r="L19" s="24">
        <f>IF(D10&lt;&gt;"",D10/D$20,"")</f>
        <v>0.22666666666666666</v>
      </c>
      <c r="M19" s="24">
        <f>IF(E10&lt;&gt;"",E10/E$20,"")</f>
      </c>
      <c r="N19" s="24">
        <f>IF(F10&lt;&gt;"",F10/F$20,"")</f>
      </c>
      <c r="O19" s="24">
        <f>IF(G10&lt;&gt;"",G10/G$20,"")</f>
      </c>
    </row>
    <row r="20" spans="2:16" ht="12.75">
      <c r="B20" s="9" t="s">
        <v>23</v>
      </c>
      <c r="C20" s="9">
        <f>IF(C10&lt;&gt;"",SUM(C10:C19),"")</f>
        <v>62</v>
      </c>
      <c r="D20" s="9">
        <f>IF(D10&lt;&gt;"",SUM(D10:D19),"")</f>
        <v>75</v>
      </c>
      <c r="E20" s="9">
        <f>IF(E10&lt;&gt;"",SUM(E10:E19),"")</f>
      </c>
      <c r="F20" s="9">
        <f>IF(F10&lt;&gt;"",SUM(F10:F19),"")</f>
      </c>
      <c r="G20" s="9">
        <f>IF(G10&lt;&gt;"",SUM(G10:G19),"")</f>
      </c>
      <c r="H20" s="9">
        <f>SUM(H10:H19)</f>
        <v>137</v>
      </c>
      <c r="J20" s="22" t="s">
        <v>24</v>
      </c>
      <c r="K20" s="24">
        <f aca="true" t="shared" si="1" ref="K20:O28">IF(C11&lt;&gt;"",C11/C$20,"")</f>
        <v>0.4838709677419355</v>
      </c>
      <c r="L20" s="24">
        <f t="shared" si="1"/>
        <v>0.3333333333333333</v>
      </c>
      <c r="M20" s="24">
        <f t="shared" si="1"/>
      </c>
      <c r="N20" s="24">
        <f t="shared" si="1"/>
      </c>
      <c r="O20" s="24">
        <f t="shared" si="1"/>
      </c>
      <c r="P20" s="25"/>
    </row>
    <row r="21" spans="6:16" ht="12.75">
      <c r="F21" s="23"/>
      <c r="G21" s="23"/>
      <c r="H21" s="9"/>
      <c r="J21" s="22" t="s">
        <v>25</v>
      </c>
      <c r="K21" s="24">
        <f t="shared" si="1"/>
        <v>0.16129032258064516</v>
      </c>
      <c r="L21" s="24">
        <f t="shared" si="1"/>
        <v>0.14666666666666667</v>
      </c>
      <c r="M21" s="24">
        <f t="shared" si="1"/>
      </c>
      <c r="N21" s="24">
        <f t="shared" si="1"/>
      </c>
      <c r="O21" s="24">
        <f t="shared" si="1"/>
      </c>
      <c r="P21" s="25"/>
    </row>
    <row r="22" spans="6:15" ht="12.75">
      <c r="F22" s="23"/>
      <c r="G22" s="23"/>
      <c r="H22" s="9"/>
      <c r="J22" s="22" t="s">
        <v>26</v>
      </c>
      <c r="K22" s="24">
        <f t="shared" si="1"/>
        <v>0.1935483870967742</v>
      </c>
      <c r="L22" s="24">
        <f t="shared" si="1"/>
        <v>0.2</v>
      </c>
      <c r="M22" s="24">
        <f t="shared" si="1"/>
      </c>
      <c r="N22" s="24">
        <f t="shared" si="1"/>
      </c>
      <c r="O22" s="24">
        <f t="shared" si="1"/>
      </c>
    </row>
    <row r="23" spans="6:15" ht="12.75">
      <c r="F23" s="23"/>
      <c r="G23" s="23"/>
      <c r="H23" s="9"/>
      <c r="J23" s="22" t="s">
        <v>27</v>
      </c>
      <c r="K23" s="24">
        <f t="shared" si="1"/>
        <v>0.08064516129032258</v>
      </c>
      <c r="L23" s="24">
        <f t="shared" si="1"/>
        <v>0.09333333333333334</v>
      </c>
      <c r="M23" s="24">
        <f t="shared" si="1"/>
      </c>
      <c r="N23" s="24">
        <f t="shared" si="1"/>
      </c>
      <c r="O23" s="24">
        <f t="shared" si="1"/>
      </c>
    </row>
    <row r="24" spans="6:15" ht="12.75">
      <c r="F24" s="23"/>
      <c r="G24" s="23"/>
      <c r="H24" s="9"/>
      <c r="J24" s="22" t="s">
        <v>28</v>
      </c>
      <c r="K24" s="24">
        <f t="shared" si="1"/>
      </c>
      <c r="L24" s="24">
        <f t="shared" si="1"/>
      </c>
      <c r="M24" s="24">
        <f t="shared" si="1"/>
      </c>
      <c r="N24" s="24">
        <f t="shared" si="1"/>
      </c>
      <c r="O24" s="24">
        <f t="shared" si="1"/>
      </c>
    </row>
    <row r="25" spans="6:15" ht="12.75">
      <c r="F25" s="23"/>
      <c r="G25" s="23"/>
      <c r="H25" s="9"/>
      <c r="J25" s="22" t="s">
        <v>29</v>
      </c>
      <c r="K25" s="24">
        <f t="shared" si="1"/>
      </c>
      <c r="L25" s="24">
        <f t="shared" si="1"/>
      </c>
      <c r="M25" s="24">
        <f t="shared" si="1"/>
      </c>
      <c r="N25" s="24">
        <f t="shared" si="1"/>
      </c>
      <c r="O25" s="24">
        <f t="shared" si="1"/>
      </c>
    </row>
    <row r="26" spans="10:15" ht="12.75">
      <c r="J26" s="22" t="s">
        <v>30</v>
      </c>
      <c r="K26" s="24">
        <f t="shared" si="1"/>
      </c>
      <c r="L26" s="24">
        <f t="shared" si="1"/>
      </c>
      <c r="M26" s="24">
        <f t="shared" si="1"/>
      </c>
      <c r="N26" s="24">
        <f t="shared" si="1"/>
      </c>
      <c r="O26" s="24">
        <f t="shared" si="1"/>
      </c>
    </row>
    <row r="27" spans="10:15" ht="12.75">
      <c r="J27" s="22" t="s">
        <v>31</v>
      </c>
      <c r="K27" s="24">
        <f t="shared" si="1"/>
      </c>
      <c r="L27" s="24">
        <f t="shared" si="1"/>
      </c>
      <c r="M27" s="24">
        <f t="shared" si="1"/>
      </c>
      <c r="N27" s="24">
        <f t="shared" si="1"/>
      </c>
      <c r="O27" s="24">
        <f t="shared" si="1"/>
      </c>
    </row>
    <row r="28" spans="10:15" ht="12.75">
      <c r="J28" s="22" t="s">
        <v>32</v>
      </c>
      <c r="K28" s="24">
        <f t="shared" si="1"/>
      </c>
      <c r="L28" s="24">
        <f t="shared" si="1"/>
      </c>
      <c r="M28" s="24">
        <f t="shared" si="1"/>
      </c>
      <c r="N28" s="24">
        <f t="shared" si="1"/>
      </c>
      <c r="O28" s="24">
        <f>IF(G19&lt;&gt;"",G19/G$20,"")</f>
      </c>
    </row>
    <row r="29" spans="10:15" ht="12.75">
      <c r="J29" s="4"/>
      <c r="K29" s="4"/>
      <c r="L29" s="4"/>
      <c r="M29" s="4"/>
      <c r="N29" s="4"/>
      <c r="O29" s="24">
        <f>IF(G19&lt;&gt;"",G19/G$20,"")</f>
      </c>
    </row>
    <row r="30" spans="10:15" ht="12.75">
      <c r="J30" s="4"/>
      <c r="K30" s="4"/>
      <c r="L30" s="4"/>
      <c r="M30" s="4"/>
      <c r="N30" s="4"/>
      <c r="O30" s="4"/>
    </row>
    <row r="31" spans="6:15" ht="12.75">
      <c r="F31">
        <f>IF(F14&lt;&gt;"",($H14*F$20)/$H$20,"")</f>
      </c>
      <c r="G31">
        <f>IF(G14&lt;&gt;"",($H14*G$20)/$H$20,"")</f>
      </c>
      <c r="J31" s="21" t="s">
        <v>33</v>
      </c>
      <c r="K31" s="22"/>
      <c r="L31" s="22"/>
      <c r="M31" s="22"/>
      <c r="N31" s="22"/>
      <c r="O31" s="4"/>
    </row>
    <row r="32" spans="6:15" ht="12.75">
      <c r="F32">
        <f>IF(F15&lt;&gt;"",($H15*F$20)/$H$20,"")</f>
      </c>
      <c r="G32">
        <f>IF(G15&lt;&gt;"",($H15*G$20)/$H$20,"")</f>
      </c>
      <c r="J32" s="22" t="s">
        <v>22</v>
      </c>
      <c r="K32" s="22">
        <f>IF(C10&lt;&gt;"",($H10*C$20)/$H$20,"")</f>
        <v>9.956204379562044</v>
      </c>
      <c r="L32" s="22">
        <f>IF(D10&lt;&gt;"",($H10*D$20)/$H$20,"")</f>
        <v>12.043795620437956</v>
      </c>
      <c r="M32" s="22">
        <f>IF(E10&lt;&gt;"",($H10*E$20)/$H$20,"")</f>
      </c>
      <c r="N32" s="22">
        <f>IF(F10&lt;&gt;"",($H10*F$20)/$H$20,"")</f>
      </c>
      <c r="O32" s="22">
        <f>IF(G10&lt;&gt;"",($H10*G$20)/$H$20,"")</f>
      </c>
    </row>
    <row r="33" spans="10:15" ht="12.75">
      <c r="J33" s="22" t="s">
        <v>24</v>
      </c>
      <c r="K33" s="22">
        <f aca="true" t="shared" si="2" ref="K33:O41">IF(C11&lt;&gt;"",($H11*C$20)/$H$20,"")</f>
        <v>24.89051094890511</v>
      </c>
      <c r="L33" s="22">
        <f t="shared" si="2"/>
        <v>30.10948905109489</v>
      </c>
      <c r="M33" s="22">
        <f t="shared" si="2"/>
      </c>
      <c r="N33" s="22">
        <f t="shared" si="2"/>
      </c>
      <c r="O33" s="22">
        <f t="shared" si="2"/>
      </c>
    </row>
    <row r="34" spans="10:15" ht="12.75">
      <c r="J34" s="22" t="s">
        <v>25</v>
      </c>
      <c r="K34" s="22">
        <f t="shared" si="2"/>
        <v>9.503649635036496</v>
      </c>
      <c r="L34" s="22">
        <f t="shared" si="2"/>
        <v>11.496350364963504</v>
      </c>
      <c r="M34" s="22">
        <f t="shared" si="2"/>
      </c>
      <c r="N34" s="22">
        <f t="shared" si="2"/>
      </c>
      <c r="O34" s="22">
        <f t="shared" si="2"/>
      </c>
    </row>
    <row r="35" spans="10:15" ht="12.75">
      <c r="J35" s="22" t="s">
        <v>26</v>
      </c>
      <c r="K35" s="22">
        <f t="shared" si="2"/>
        <v>12.218978102189782</v>
      </c>
      <c r="L35" s="22">
        <f t="shared" si="2"/>
        <v>14.781021897810218</v>
      </c>
      <c r="M35" s="22">
        <f t="shared" si="2"/>
      </c>
      <c r="N35" s="22">
        <f t="shared" si="2"/>
      </c>
      <c r="O35" s="22">
        <f t="shared" si="2"/>
      </c>
    </row>
    <row r="36" spans="10:15" ht="12.75">
      <c r="J36" s="22" t="s">
        <v>27</v>
      </c>
      <c r="K36" s="22">
        <f t="shared" si="2"/>
        <v>5.430656934306569</v>
      </c>
      <c r="L36" s="22">
        <f t="shared" si="2"/>
        <v>6.569343065693431</v>
      </c>
      <c r="M36" s="22">
        <f t="shared" si="2"/>
      </c>
      <c r="N36" s="22">
        <f t="shared" si="2"/>
      </c>
      <c r="O36" s="22">
        <f t="shared" si="2"/>
      </c>
    </row>
    <row r="37" spans="10:15" ht="12.75">
      <c r="J37" s="22" t="s">
        <v>28</v>
      </c>
      <c r="K37" s="22">
        <f t="shared" si="2"/>
      </c>
      <c r="L37" s="22">
        <f t="shared" si="2"/>
      </c>
      <c r="M37" s="22">
        <f t="shared" si="2"/>
      </c>
      <c r="N37" s="22">
        <f t="shared" si="2"/>
      </c>
      <c r="O37" s="22">
        <f t="shared" si="2"/>
      </c>
    </row>
    <row r="38" spans="10:15" ht="12.75">
      <c r="J38" s="22" t="s">
        <v>29</v>
      </c>
      <c r="K38" s="22">
        <f t="shared" si="2"/>
      </c>
      <c r="L38" s="22">
        <f t="shared" si="2"/>
      </c>
      <c r="M38" s="22">
        <f t="shared" si="2"/>
      </c>
      <c r="N38" s="22">
        <f t="shared" si="2"/>
      </c>
      <c r="O38" s="22">
        <f t="shared" si="2"/>
      </c>
    </row>
    <row r="39" spans="10:15" ht="12.75">
      <c r="J39" s="22" t="s">
        <v>30</v>
      </c>
      <c r="K39" s="22">
        <f t="shared" si="2"/>
      </c>
      <c r="L39" s="22">
        <f t="shared" si="2"/>
      </c>
      <c r="M39" s="22">
        <f t="shared" si="2"/>
      </c>
      <c r="N39" s="22">
        <f t="shared" si="2"/>
      </c>
      <c r="O39" s="22">
        <f t="shared" si="2"/>
      </c>
    </row>
    <row r="40" spans="10:15" ht="12.75">
      <c r="J40" s="22" t="s">
        <v>31</v>
      </c>
      <c r="K40" s="22">
        <f t="shared" si="2"/>
      </c>
      <c r="L40" s="22">
        <f t="shared" si="2"/>
      </c>
      <c r="M40" s="22">
        <f t="shared" si="2"/>
      </c>
      <c r="N40" s="22">
        <f t="shared" si="2"/>
      </c>
      <c r="O40" s="22">
        <f t="shared" si="2"/>
      </c>
    </row>
    <row r="41" spans="10:15" ht="12.75">
      <c r="J41" s="22" t="s">
        <v>32</v>
      </c>
      <c r="K41" s="22">
        <f t="shared" si="2"/>
      </c>
      <c r="L41" s="22">
        <f t="shared" si="2"/>
      </c>
      <c r="M41" s="22">
        <f t="shared" si="2"/>
      </c>
      <c r="N41" s="22">
        <f t="shared" si="2"/>
      </c>
      <c r="O41" s="22">
        <f t="shared" si="2"/>
      </c>
    </row>
    <row r="42" spans="10:15" ht="12.75">
      <c r="J42" s="4"/>
      <c r="K42" s="4"/>
      <c r="L42" s="4"/>
      <c r="M42" s="4"/>
      <c r="N42" s="4"/>
      <c r="O42" s="22">
        <f>IF(G19&lt;&gt;"",($H19*G$20)/$H$20,"")</f>
      </c>
    </row>
    <row r="43" spans="10:15" ht="12.75">
      <c r="J43" s="4"/>
      <c r="K43" s="4"/>
      <c r="L43" s="4"/>
      <c r="M43" s="4"/>
      <c r="N43" s="4"/>
      <c r="O43" s="4"/>
    </row>
    <row r="44" spans="10:15" ht="12.75">
      <c r="J44" s="21" t="s">
        <v>34</v>
      </c>
      <c r="K44" s="22"/>
      <c r="L44" s="22"/>
      <c r="M44" s="22"/>
      <c r="N44" s="22"/>
      <c r="O44" s="4"/>
    </row>
    <row r="45" spans="10:15" ht="12.75">
      <c r="J45" s="22" t="s">
        <v>22</v>
      </c>
      <c r="K45" s="22">
        <f>IF(C10&lt;&gt;"",((C10-K32)^2)/K32,"")</f>
        <v>2.467201447010724</v>
      </c>
      <c r="L45" s="22">
        <f>IF(D10&lt;&gt;"",((D10-L32)^2)/L32,"")</f>
        <v>2.039553196195532</v>
      </c>
      <c r="M45" s="22">
        <f>IF(E10&lt;&gt;"",((E10-M32)^2)/M32,"")</f>
      </c>
      <c r="N45" s="22">
        <f>IF(F10&lt;&gt;"",((F10-N32)^2)/N32,"")</f>
      </c>
      <c r="O45" s="22">
        <f>IF(G10&lt;&gt;"",((G10-O32)^2)/O32,"")</f>
      </c>
    </row>
    <row r="46" spans="10:15" ht="12.75">
      <c r="J46" s="22" t="s">
        <v>24</v>
      </c>
      <c r="K46" s="22">
        <f aca="true" t="shared" si="3" ref="K46:L54">IF(C11&lt;&gt;"",((C11-K33)^2)/K33,"")</f>
        <v>1.0488687201661062</v>
      </c>
      <c r="L46" s="22">
        <f>IF(D11&lt;&gt;"",((D11-L33)^2)/L33,"")</f>
        <v>0.867064808670648</v>
      </c>
      <c r="M46" s="22">
        <f aca="true" t="shared" si="4" ref="M46:O54">IF(E11&lt;&gt;"",((E11-M33)^2)/M33,"")</f>
      </c>
      <c r="N46" s="22">
        <f t="shared" si="4"/>
      </c>
      <c r="O46" s="22">
        <f t="shared" si="4"/>
      </c>
    </row>
    <row r="47" spans="10:15" ht="12.75">
      <c r="J47" s="22" t="s">
        <v>25</v>
      </c>
      <c r="K47" s="22">
        <f t="shared" si="3"/>
        <v>0.02592306053572838</v>
      </c>
      <c r="L47" s="22">
        <f t="shared" si="3"/>
        <v>0.02142973004286879</v>
      </c>
      <c r="M47" s="22">
        <f t="shared" si="4"/>
      </c>
      <c r="N47" s="22">
        <f t="shared" si="4"/>
      </c>
      <c r="O47" s="22">
        <f t="shared" si="4"/>
      </c>
    </row>
    <row r="48" spans="10:15" ht="12.75">
      <c r="J48" s="22" t="s">
        <v>26</v>
      </c>
      <c r="K48" s="22">
        <f t="shared" si="3"/>
        <v>0.003924338748920836</v>
      </c>
      <c r="L48" s="22">
        <f t="shared" si="3"/>
        <v>0.003244120032441225</v>
      </c>
      <c r="M48" s="22">
        <f t="shared" si="4"/>
      </c>
      <c r="N48" s="22">
        <f t="shared" si="4"/>
      </c>
      <c r="O48" s="22">
        <f t="shared" si="4"/>
      </c>
    </row>
    <row r="49" spans="10:15" ht="12.75">
      <c r="J49" s="22" t="s">
        <v>27</v>
      </c>
      <c r="K49" s="22">
        <f t="shared" si="3"/>
        <v>0.03415155796248326</v>
      </c>
      <c r="L49" s="22">
        <f t="shared" si="3"/>
        <v>0.028231954582319488</v>
      </c>
      <c r="M49" s="22">
        <f t="shared" si="4"/>
      </c>
      <c r="N49" s="22">
        <f t="shared" si="4"/>
      </c>
      <c r="O49" s="22">
        <f t="shared" si="4"/>
      </c>
    </row>
    <row r="50" spans="10:15" ht="12.75">
      <c r="J50" s="22" t="s">
        <v>28</v>
      </c>
      <c r="K50" s="22">
        <f t="shared" si="3"/>
      </c>
      <c r="L50" s="22">
        <f t="shared" si="3"/>
      </c>
      <c r="M50" s="22">
        <f t="shared" si="4"/>
      </c>
      <c r="N50" s="22">
        <f t="shared" si="4"/>
      </c>
      <c r="O50" s="22">
        <f t="shared" si="4"/>
      </c>
    </row>
    <row r="51" spans="10:15" ht="12.75">
      <c r="J51" s="22" t="s">
        <v>29</v>
      </c>
      <c r="K51" s="22">
        <f>IF(C16&lt;&gt;"",((C16-K38)^2)/K38,"")</f>
      </c>
      <c r="L51" s="22">
        <f t="shared" si="3"/>
      </c>
      <c r="M51" s="22">
        <f t="shared" si="4"/>
      </c>
      <c r="N51" s="22">
        <f t="shared" si="4"/>
      </c>
      <c r="O51" s="22">
        <f t="shared" si="4"/>
      </c>
    </row>
    <row r="52" spans="10:15" ht="12.75">
      <c r="J52" s="22" t="s">
        <v>30</v>
      </c>
      <c r="K52" s="22">
        <f t="shared" si="3"/>
      </c>
      <c r="L52" s="22">
        <f t="shared" si="3"/>
      </c>
      <c r="M52" s="22">
        <f t="shared" si="4"/>
      </c>
      <c r="N52" s="22">
        <f t="shared" si="4"/>
      </c>
      <c r="O52" s="22">
        <f t="shared" si="4"/>
      </c>
    </row>
    <row r="53" spans="10:15" ht="12.75">
      <c r="J53" s="22" t="s">
        <v>31</v>
      </c>
      <c r="K53" s="22">
        <f t="shared" si="3"/>
      </c>
      <c r="L53" s="22">
        <f t="shared" si="3"/>
      </c>
      <c r="M53" s="22">
        <f t="shared" si="4"/>
      </c>
      <c r="N53" s="22">
        <f t="shared" si="4"/>
      </c>
      <c r="O53" s="22">
        <f t="shared" si="4"/>
      </c>
    </row>
    <row r="54" spans="10:15" ht="12.75">
      <c r="J54" s="22" t="s">
        <v>32</v>
      </c>
      <c r="K54" s="22">
        <f t="shared" si="3"/>
      </c>
      <c r="L54" s="22">
        <f t="shared" si="3"/>
      </c>
      <c r="M54" s="22">
        <f t="shared" si="4"/>
      </c>
      <c r="N54" s="22">
        <f t="shared" si="4"/>
      </c>
      <c r="O54" s="22">
        <f t="shared" si="4"/>
      </c>
    </row>
    <row r="55" ht="12.75">
      <c r="O55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2010-01-31T20:28:22Z</dcterms:created>
  <dcterms:modified xsi:type="dcterms:W3CDTF">2010-01-31T20:28:54Z</dcterms:modified>
  <cp:category/>
  <cp:version/>
  <cp:contentType/>
  <cp:contentStatus/>
</cp:coreProperties>
</file>